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184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" i="1"/>
  <c r="D5" s="1"/>
  <c r="F38"/>
  <c r="D38"/>
  <c r="F34"/>
  <c r="F33"/>
  <c r="F30"/>
  <c r="F29"/>
  <c r="D34"/>
  <c r="D30"/>
  <c r="F37"/>
  <c r="D37"/>
  <c r="D33"/>
  <c r="D29"/>
  <c r="D6" l="1"/>
  <c r="E21"/>
  <c r="E18"/>
  <c r="E7"/>
  <c r="E4"/>
  <c r="C21"/>
  <c r="C18"/>
  <c r="C7"/>
  <c r="C13" l="1"/>
  <c r="D26" s="1"/>
  <c r="F20"/>
  <c r="F19"/>
  <c r="F23"/>
  <c r="F22"/>
  <c r="F25"/>
  <c r="F24"/>
  <c r="F9"/>
  <c r="F8"/>
  <c r="F11"/>
  <c r="F10"/>
  <c r="F5"/>
  <c r="F6"/>
  <c r="D23"/>
  <c r="D25"/>
  <c r="D24"/>
  <c r="D20"/>
  <c r="D10"/>
  <c r="D11"/>
  <c r="D9"/>
  <c r="D8"/>
  <c r="D22"/>
  <c r="D19"/>
  <c r="E13"/>
  <c r="F21" s="1"/>
  <c r="E3"/>
  <c r="C3"/>
  <c r="D18" l="1"/>
  <c r="D16"/>
  <c r="D17"/>
  <c r="D15"/>
  <c r="D13"/>
  <c r="D28"/>
  <c r="D36"/>
  <c r="D21"/>
  <c r="D32"/>
  <c r="F28"/>
  <c r="F15"/>
  <c r="F32"/>
  <c r="F26"/>
  <c r="F18"/>
  <c r="F14"/>
  <c r="F36"/>
  <c r="F17"/>
  <c r="F16"/>
  <c r="F13"/>
  <c r="F12"/>
  <c r="F7"/>
  <c r="F4"/>
  <c r="D4"/>
  <c r="D12"/>
  <c r="D7"/>
  <c r="D14"/>
</calcChain>
</file>

<file path=xl/sharedStrings.xml><?xml version="1.0" encoding="utf-8"?>
<sst xmlns="http://schemas.openxmlformats.org/spreadsheetml/2006/main" count="97" uniqueCount="86">
  <si>
    <t>№ п/п</t>
  </si>
  <si>
    <t>Сведения об исполнении запросов граждан и организаций</t>
  </si>
  <si>
    <t>1.</t>
  </si>
  <si>
    <t xml:space="preserve">Количество поступивших запросов, всего* </t>
  </si>
  <si>
    <t>Графа 1=1.1+1.2+1.3</t>
  </si>
  <si>
    <t>1.1.</t>
  </si>
  <si>
    <t>из МФЦ</t>
  </si>
  <si>
    <t>Графа 1.1.=1.1.1+1.1.2</t>
  </si>
  <si>
    <t>1.1.1.</t>
  </si>
  <si>
    <t xml:space="preserve">через ЕИАС </t>
  </si>
  <si>
    <t>1.1.2.</t>
  </si>
  <si>
    <t>иным способом</t>
  </si>
  <si>
    <t>1.2.</t>
  </si>
  <si>
    <t>В электронном виде всего:</t>
  </si>
  <si>
    <t>Графа 1.2=1.2.1+1.2.2+1.2.3+1.2.4</t>
  </si>
  <si>
    <t>1.2.1.</t>
  </si>
  <si>
    <t>через VIPNet</t>
  </si>
  <si>
    <t>1.2.2.</t>
  </si>
  <si>
    <t>через электронную почту</t>
  </si>
  <si>
    <t>1.2.3.</t>
  </si>
  <si>
    <t>обращений с сайта</t>
  </si>
  <si>
    <t>1.2.4.</t>
  </si>
  <si>
    <t>через ЕИАС (от граждан)</t>
  </si>
  <si>
    <t>1.3.</t>
  </si>
  <si>
    <t>2.</t>
  </si>
  <si>
    <t>Количество исполненных запросов*</t>
  </si>
  <si>
    <t>Графа 2= 2.5+2.6+2.7</t>
  </si>
  <si>
    <t>2.1.</t>
  </si>
  <si>
    <t>Количество запросов, исполненных в установленные сроки</t>
  </si>
  <si>
    <t>2.2.</t>
  </si>
  <si>
    <t>Количество запросов, исполненных с положительным результатом</t>
  </si>
  <si>
    <t>2.3.</t>
  </si>
  <si>
    <t>Количество непрофильных запросов</t>
  </si>
  <si>
    <t>2.4.</t>
  </si>
  <si>
    <t>Количество запросов, исполненных с отрицательным результатом</t>
  </si>
  <si>
    <t>2.5.</t>
  </si>
  <si>
    <t>Количество исполненных запросов от МФЦ всего:</t>
  </si>
  <si>
    <t>Графа 2.5=2.5.1+2.5.2</t>
  </si>
  <si>
    <t>2.5.1.</t>
  </si>
  <si>
    <t xml:space="preserve">с использованием ЕИАС </t>
  </si>
  <si>
    <t>2.5.2.</t>
  </si>
  <si>
    <t>2.6.</t>
  </si>
  <si>
    <t>Количество запросов, исполненных в электронном виде, всего:</t>
  </si>
  <si>
    <t>Графа 2.6 =2.6.1.+2.6.2+2.6.3+2.6.4</t>
  </si>
  <si>
    <t>2.6.1.</t>
  </si>
  <si>
    <t>с использованием программы VIPNet</t>
  </si>
  <si>
    <t>2.6.2.</t>
  </si>
  <si>
    <t>с использованием электронной почты</t>
  </si>
  <si>
    <t>2.6.3.</t>
  </si>
  <si>
    <t>с использованием электронной форму обращения с сайта</t>
  </si>
  <si>
    <t>2.6.4.</t>
  </si>
  <si>
    <t>с использованием ЕИАС (гражданам)</t>
  </si>
  <si>
    <t>2.7.</t>
  </si>
  <si>
    <t>Информация по видам запросов</t>
  </si>
  <si>
    <t>Графа 2=3+4+5</t>
  </si>
  <si>
    <t>3.</t>
  </si>
  <si>
    <t>Количество исполненных запросов социально-правового характера, всего</t>
  </si>
  <si>
    <t>3.1.</t>
  </si>
  <si>
    <t>с положительным результатом</t>
  </si>
  <si>
    <t>3.2.</t>
  </si>
  <si>
    <t>в установленные сроки</t>
  </si>
  <si>
    <t>3.3.</t>
  </si>
  <si>
    <t>тематика обращений**</t>
  </si>
  <si>
    <t>4.</t>
  </si>
  <si>
    <t>Количество исполненных запросов тематического характера, всего</t>
  </si>
  <si>
    <t>4.1.</t>
  </si>
  <si>
    <t>4.2.</t>
  </si>
  <si>
    <t>4.3.</t>
  </si>
  <si>
    <t>5.</t>
  </si>
  <si>
    <t>Количество исполненных гениалогических запросов, всего</t>
  </si>
  <si>
    <t>5.1.</t>
  </si>
  <si>
    <t>5.2.</t>
  </si>
  <si>
    <t>*</t>
  </si>
  <si>
    <t>**</t>
  </si>
  <si>
    <t>Текст.</t>
  </si>
  <si>
    <t>Справочно:</t>
  </si>
  <si>
    <t>ячейки в таблице изменению не подлежат</t>
  </si>
  <si>
    <t>таблица не подлежит переводу в другие форматы!!!</t>
  </si>
  <si>
    <t>Для подсчета количества запросов в электронной форме, включаемых в форму "Основные показатели" и текстовую часть отчета</t>
  </si>
  <si>
    <t xml:space="preserve">Данные за отчетный период </t>
  </si>
  <si>
    <t>кол-во</t>
  </si>
  <si>
    <t>%</t>
  </si>
  <si>
    <t>Данные с начала года</t>
  </si>
  <si>
    <t>X</t>
  </si>
  <si>
    <t>С учётом данных предыдущего года, не вошедших в отчет за 2018 год.</t>
  </si>
  <si>
    <t>необходимо суммировать данные граф 2.5.1 и 2.6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</si>
</sst>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6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 applyProtection="1">
      <alignment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C5" sqref="C5"/>
    </sheetView>
  </sheetViews>
  <sheetFormatPr defaultRowHeight="15"/>
  <cols>
    <col min="1" max="1" width="6.85546875" bestFit="1" customWidth="1"/>
    <col min="2" max="2" width="42" customWidth="1"/>
    <col min="3" max="4" width="12.7109375" customWidth="1"/>
    <col min="5" max="5" width="14.7109375" customWidth="1"/>
    <col min="6" max="6" width="13.28515625" customWidth="1"/>
  </cols>
  <sheetData>
    <row r="1" spans="1:9" ht="41.45" customHeight="1">
      <c r="A1" s="27" t="s">
        <v>0</v>
      </c>
      <c r="B1" s="27" t="s">
        <v>1</v>
      </c>
      <c r="C1" s="29" t="s">
        <v>79</v>
      </c>
      <c r="D1" s="30"/>
      <c r="E1" s="29" t="s">
        <v>82</v>
      </c>
      <c r="F1" s="30"/>
    </row>
    <row r="2" spans="1:9">
      <c r="A2" s="28"/>
      <c r="B2" s="28"/>
      <c r="C2" s="1" t="s">
        <v>80</v>
      </c>
      <c r="D2" s="1" t="s">
        <v>81</v>
      </c>
      <c r="E2" s="1" t="s">
        <v>80</v>
      </c>
      <c r="F2" s="1" t="s">
        <v>81</v>
      </c>
    </row>
    <row r="3" spans="1:9" s="3" customFormat="1">
      <c r="A3" s="2" t="s">
        <v>2</v>
      </c>
      <c r="B3" s="2" t="s">
        <v>3</v>
      </c>
      <c r="C3" s="15">
        <f>C4+C7+C12</f>
        <v>176</v>
      </c>
      <c r="D3" s="14" t="s">
        <v>83</v>
      </c>
      <c r="E3" s="15">
        <f>E4+E7+E12</f>
        <v>793</v>
      </c>
      <c r="F3" s="14" t="s">
        <v>83</v>
      </c>
      <c r="I3" s="3" t="s">
        <v>4</v>
      </c>
    </row>
    <row r="4" spans="1:9">
      <c r="A4" s="4" t="s">
        <v>5</v>
      </c>
      <c r="B4" s="4" t="s">
        <v>6</v>
      </c>
      <c r="C4" s="19">
        <f>C5+C6</f>
        <v>3</v>
      </c>
      <c r="D4" s="18">
        <f>C4/C3</f>
        <v>1.7045454545454544E-2</v>
      </c>
      <c r="E4" s="16">
        <f>E5+E6</f>
        <v>17</v>
      </c>
      <c r="F4" s="18">
        <f>E4/E3</f>
        <v>2.1437578814627996E-2</v>
      </c>
      <c r="I4" t="s">
        <v>7</v>
      </c>
    </row>
    <row r="5" spans="1:9">
      <c r="A5" s="5" t="s">
        <v>8</v>
      </c>
      <c r="B5" s="4" t="s">
        <v>9</v>
      </c>
      <c r="C5" s="17">
        <v>3</v>
      </c>
      <c r="D5" s="18">
        <f t="shared" ref="D5:F37" si="0">C5/C4</f>
        <v>1</v>
      </c>
      <c r="E5" s="17">
        <v>17</v>
      </c>
      <c r="F5" s="18">
        <f t="shared" si="0"/>
        <v>1</v>
      </c>
    </row>
    <row r="6" spans="1:9">
      <c r="A6" s="4" t="s">
        <v>10</v>
      </c>
      <c r="B6" s="4" t="s">
        <v>11</v>
      </c>
      <c r="C6" s="17">
        <v>0</v>
      </c>
      <c r="D6" s="18">
        <f>C6/C4</f>
        <v>0</v>
      </c>
      <c r="E6" s="17">
        <v>0</v>
      </c>
      <c r="F6" s="18">
        <f>E6/E4</f>
        <v>0</v>
      </c>
    </row>
    <row r="7" spans="1:9" ht="16.5" customHeight="1">
      <c r="A7" s="4" t="s">
        <v>12</v>
      </c>
      <c r="B7" s="4" t="s">
        <v>13</v>
      </c>
      <c r="C7" s="16">
        <f>C8+C9+C10+C11</f>
        <v>170</v>
      </c>
      <c r="D7" s="18">
        <f>C7/C3</f>
        <v>0.96590909090909094</v>
      </c>
      <c r="E7" s="16">
        <f>E8+E9+E10+E11</f>
        <v>696</v>
      </c>
      <c r="F7" s="18">
        <f>E7/E3</f>
        <v>0.87767969735182849</v>
      </c>
      <c r="I7" t="s">
        <v>14</v>
      </c>
    </row>
    <row r="8" spans="1:9">
      <c r="A8" s="4" t="s">
        <v>15</v>
      </c>
      <c r="B8" s="4" t="s">
        <v>16</v>
      </c>
      <c r="C8" s="17">
        <v>170</v>
      </c>
      <c r="D8" s="18">
        <f t="shared" si="0"/>
        <v>1</v>
      </c>
      <c r="E8" s="17">
        <v>683</v>
      </c>
      <c r="F8" s="18">
        <f t="shared" si="0"/>
        <v>0.98132183908045978</v>
      </c>
    </row>
    <row r="9" spans="1:9">
      <c r="A9" s="4" t="s">
        <v>17</v>
      </c>
      <c r="B9" s="4" t="s">
        <v>18</v>
      </c>
      <c r="C9" s="17">
        <v>0</v>
      </c>
      <c r="D9" s="18">
        <f>C9/C7</f>
        <v>0</v>
      </c>
      <c r="E9" s="17">
        <v>13</v>
      </c>
      <c r="F9" s="18">
        <f>E9/E7</f>
        <v>1.8678160919540231E-2</v>
      </c>
    </row>
    <row r="10" spans="1:9">
      <c r="A10" s="4" t="s">
        <v>19</v>
      </c>
      <c r="B10" s="4" t="s">
        <v>20</v>
      </c>
      <c r="C10" s="17">
        <v>0</v>
      </c>
      <c r="D10" s="18">
        <f>C10/C7</f>
        <v>0</v>
      </c>
      <c r="E10" s="17">
        <v>0</v>
      </c>
      <c r="F10" s="18">
        <f>E10/E7</f>
        <v>0</v>
      </c>
    </row>
    <row r="11" spans="1:9">
      <c r="A11" s="4" t="s">
        <v>21</v>
      </c>
      <c r="B11" s="4" t="s">
        <v>22</v>
      </c>
      <c r="C11" s="17">
        <v>0</v>
      </c>
      <c r="D11" s="18">
        <f>C11/C7</f>
        <v>0</v>
      </c>
      <c r="E11" s="17">
        <v>0</v>
      </c>
      <c r="F11" s="18">
        <f>E11/E7</f>
        <v>0</v>
      </c>
    </row>
    <row r="12" spans="1:9">
      <c r="A12" s="4" t="s">
        <v>23</v>
      </c>
      <c r="B12" s="4" t="s">
        <v>11</v>
      </c>
      <c r="C12" s="17">
        <v>3</v>
      </c>
      <c r="D12" s="18">
        <f>C12/C3</f>
        <v>1.7045454545454544E-2</v>
      </c>
      <c r="E12" s="17">
        <v>80</v>
      </c>
      <c r="F12" s="18">
        <f>E12/E3</f>
        <v>0.10088272383354351</v>
      </c>
    </row>
    <row r="13" spans="1:9">
      <c r="A13" s="4" t="s">
        <v>24</v>
      </c>
      <c r="B13" s="4" t="s">
        <v>25</v>
      </c>
      <c r="C13" s="16">
        <f>C18+C21+C26</f>
        <v>171</v>
      </c>
      <c r="D13" s="18">
        <f>C13/C3</f>
        <v>0.97159090909090906</v>
      </c>
      <c r="E13" s="16">
        <f>E18+E21+E26</f>
        <v>881</v>
      </c>
      <c r="F13" s="18">
        <f>E13/E3</f>
        <v>1.1109709962168979</v>
      </c>
      <c r="I13" t="s">
        <v>26</v>
      </c>
    </row>
    <row r="14" spans="1:9" ht="30">
      <c r="A14" s="6" t="s">
        <v>27</v>
      </c>
      <c r="B14" s="4" t="s">
        <v>28</v>
      </c>
      <c r="C14" s="17">
        <v>171</v>
      </c>
      <c r="D14" s="18">
        <f t="shared" si="0"/>
        <v>1</v>
      </c>
      <c r="E14" s="17">
        <v>881</v>
      </c>
      <c r="F14" s="18">
        <f t="shared" si="0"/>
        <v>1</v>
      </c>
    </row>
    <row r="15" spans="1:9" ht="30">
      <c r="A15" s="4" t="s">
        <v>29</v>
      </c>
      <c r="B15" s="4" t="s">
        <v>30</v>
      </c>
      <c r="C15" s="17">
        <v>155</v>
      </c>
      <c r="D15" s="18">
        <f>C15/C13</f>
        <v>0.9064327485380117</v>
      </c>
      <c r="E15" s="17">
        <v>828</v>
      </c>
      <c r="F15" s="18">
        <f>E15/E13</f>
        <v>0.93984108967082858</v>
      </c>
    </row>
    <row r="16" spans="1:9">
      <c r="A16" s="4" t="s">
        <v>31</v>
      </c>
      <c r="B16" s="4" t="s">
        <v>32</v>
      </c>
      <c r="C16" s="17">
        <v>0</v>
      </c>
      <c r="D16" s="18">
        <f>C16/C13</f>
        <v>0</v>
      </c>
      <c r="E16" s="17">
        <v>8</v>
      </c>
      <c r="F16" s="18">
        <f>E16/E13</f>
        <v>9.0805902383654935E-3</v>
      </c>
    </row>
    <row r="17" spans="1:9" ht="30">
      <c r="A17" s="4" t="s">
        <v>33</v>
      </c>
      <c r="B17" s="4" t="s">
        <v>34</v>
      </c>
      <c r="C17" s="17">
        <v>16</v>
      </c>
      <c r="D17" s="18">
        <f>C17/C13</f>
        <v>9.3567251461988299E-2</v>
      </c>
      <c r="E17" s="17">
        <v>53</v>
      </c>
      <c r="F17" s="18">
        <f>E17/E13</f>
        <v>6.0158910329171394E-2</v>
      </c>
    </row>
    <row r="18" spans="1:9" ht="30">
      <c r="A18" s="4" t="s">
        <v>35</v>
      </c>
      <c r="B18" s="4" t="s">
        <v>36</v>
      </c>
      <c r="C18" s="16">
        <f>C19+C20</f>
        <v>3</v>
      </c>
      <c r="D18" s="18">
        <f>C18/C13</f>
        <v>1.7543859649122806E-2</v>
      </c>
      <c r="E18" s="16">
        <f>E19+E20</f>
        <v>17</v>
      </c>
      <c r="F18" s="18">
        <f>E18/E13</f>
        <v>1.9296254256526674E-2</v>
      </c>
      <c r="I18" t="s">
        <v>37</v>
      </c>
    </row>
    <row r="19" spans="1:9">
      <c r="A19" s="5" t="s">
        <v>38</v>
      </c>
      <c r="B19" s="4" t="s">
        <v>39</v>
      </c>
      <c r="C19" s="17">
        <v>3</v>
      </c>
      <c r="D19" s="18">
        <f t="shared" si="0"/>
        <v>1</v>
      </c>
      <c r="E19" s="17">
        <v>17</v>
      </c>
      <c r="F19" s="18">
        <f t="shared" si="0"/>
        <v>1</v>
      </c>
    </row>
    <row r="20" spans="1:9">
      <c r="A20" s="4" t="s">
        <v>40</v>
      </c>
      <c r="B20" s="4" t="s">
        <v>11</v>
      </c>
      <c r="C20" s="17">
        <v>0</v>
      </c>
      <c r="D20" s="18">
        <f>C20/C18</f>
        <v>0</v>
      </c>
      <c r="E20" s="17">
        <v>0</v>
      </c>
      <c r="F20" s="18">
        <f>E20/E18</f>
        <v>0</v>
      </c>
    </row>
    <row r="21" spans="1:9" ht="30">
      <c r="A21" s="4" t="s">
        <v>41</v>
      </c>
      <c r="B21" s="4" t="s">
        <v>42</v>
      </c>
      <c r="C21" s="16">
        <f>C22+C23+C24+C25</f>
        <v>165</v>
      </c>
      <c r="D21" s="18">
        <f>C21/C13</f>
        <v>0.96491228070175439</v>
      </c>
      <c r="E21" s="16">
        <f>E22+E23+E24+E25</f>
        <v>781</v>
      </c>
      <c r="F21" s="18">
        <f>E21/E13</f>
        <v>0.88649262202043133</v>
      </c>
      <c r="I21" t="s">
        <v>43</v>
      </c>
    </row>
    <row r="22" spans="1:9">
      <c r="A22" s="4" t="s">
        <v>44</v>
      </c>
      <c r="B22" s="4" t="s">
        <v>45</v>
      </c>
      <c r="C22" s="17">
        <v>165</v>
      </c>
      <c r="D22" s="18">
        <f t="shared" si="0"/>
        <v>1</v>
      </c>
      <c r="E22" s="17">
        <v>765</v>
      </c>
      <c r="F22" s="18">
        <f t="shared" si="0"/>
        <v>0.97951344430217668</v>
      </c>
    </row>
    <row r="23" spans="1:9">
      <c r="A23" s="4" t="s">
        <v>46</v>
      </c>
      <c r="B23" s="4" t="s">
        <v>47</v>
      </c>
      <c r="C23" s="17">
        <v>0</v>
      </c>
      <c r="D23" s="18">
        <f>C23/C21</f>
        <v>0</v>
      </c>
      <c r="E23" s="17">
        <v>16</v>
      </c>
      <c r="F23" s="18">
        <f>E23/E21</f>
        <v>2.0486555697823303E-2</v>
      </c>
    </row>
    <row r="24" spans="1:9" ht="30">
      <c r="A24" s="4" t="s">
        <v>48</v>
      </c>
      <c r="B24" s="4" t="s">
        <v>49</v>
      </c>
      <c r="C24" s="17">
        <v>0</v>
      </c>
      <c r="D24" s="18">
        <f>C24/C21</f>
        <v>0</v>
      </c>
      <c r="E24" s="17">
        <v>0</v>
      </c>
      <c r="F24" s="18">
        <f>E24/E21</f>
        <v>0</v>
      </c>
    </row>
    <row r="25" spans="1:9">
      <c r="A25" s="4" t="s">
        <v>50</v>
      </c>
      <c r="B25" s="4" t="s">
        <v>51</v>
      </c>
      <c r="C25" s="17">
        <v>0</v>
      </c>
      <c r="D25" s="18">
        <f>C25/C21</f>
        <v>0</v>
      </c>
      <c r="E25" s="17">
        <v>0</v>
      </c>
      <c r="F25" s="18">
        <f>E25/E21</f>
        <v>0</v>
      </c>
    </row>
    <row r="26" spans="1:9">
      <c r="A26" s="4" t="s">
        <v>52</v>
      </c>
      <c r="B26" s="4" t="s">
        <v>11</v>
      </c>
      <c r="C26" s="17">
        <v>3</v>
      </c>
      <c r="D26" s="18">
        <f>C26/C13</f>
        <v>1.7543859649122806E-2</v>
      </c>
      <c r="E26" s="17">
        <v>83</v>
      </c>
      <c r="F26" s="18">
        <f>E26/E13</f>
        <v>9.4211123723041995E-2</v>
      </c>
    </row>
    <row r="27" spans="1:9">
      <c r="A27" s="20" t="s">
        <v>53</v>
      </c>
      <c r="B27" s="21"/>
      <c r="C27" s="21"/>
      <c r="D27" s="21"/>
      <c r="E27" s="21"/>
      <c r="F27" s="22"/>
      <c r="I27" t="s">
        <v>54</v>
      </c>
    </row>
    <row r="28" spans="1:9" ht="30">
      <c r="A28" s="4" t="s">
        <v>55</v>
      </c>
      <c r="B28" s="4" t="s">
        <v>56</v>
      </c>
      <c r="C28" s="17">
        <v>167</v>
      </c>
      <c r="D28" s="18">
        <f>C28/C13</f>
        <v>0.97660818713450293</v>
      </c>
      <c r="E28" s="17">
        <v>814</v>
      </c>
      <c r="F28" s="18">
        <f>E28/E13</f>
        <v>0.92395005675368902</v>
      </c>
    </row>
    <row r="29" spans="1:9">
      <c r="A29" s="4" t="s">
        <v>57</v>
      </c>
      <c r="B29" s="4" t="s">
        <v>58</v>
      </c>
      <c r="C29" s="17">
        <v>151</v>
      </c>
      <c r="D29" s="18">
        <f t="shared" si="0"/>
        <v>0.90419161676646709</v>
      </c>
      <c r="E29" s="17">
        <v>762</v>
      </c>
      <c r="F29" s="18">
        <f t="shared" si="0"/>
        <v>0.93611793611793614</v>
      </c>
    </row>
    <row r="30" spans="1:9">
      <c r="A30" s="4" t="s">
        <v>59</v>
      </c>
      <c r="B30" s="4" t="s">
        <v>60</v>
      </c>
      <c r="C30" s="17">
        <v>167</v>
      </c>
      <c r="D30" s="18">
        <f>C30/C28</f>
        <v>1</v>
      </c>
      <c r="E30" s="17">
        <v>814</v>
      </c>
      <c r="F30" s="18">
        <f>E30/E28</f>
        <v>1</v>
      </c>
    </row>
    <row r="31" spans="1:9" ht="72.75" customHeight="1">
      <c r="A31" s="2" t="s">
        <v>61</v>
      </c>
      <c r="B31" s="2" t="s">
        <v>62</v>
      </c>
      <c r="C31" s="23"/>
      <c r="D31" s="24"/>
      <c r="E31" s="24"/>
      <c r="F31" s="25"/>
    </row>
    <row r="32" spans="1:9" ht="30">
      <c r="A32" s="4" t="s">
        <v>63</v>
      </c>
      <c r="B32" s="4" t="s">
        <v>64</v>
      </c>
      <c r="C32" s="17">
        <v>4</v>
      </c>
      <c r="D32" s="18">
        <f>C32/C13</f>
        <v>2.3391812865497075E-2</v>
      </c>
      <c r="E32" s="17">
        <v>67</v>
      </c>
      <c r="F32" s="18">
        <f>E32/E13</f>
        <v>7.6049943246311008E-2</v>
      </c>
    </row>
    <row r="33" spans="1:6">
      <c r="A33" s="4" t="s">
        <v>65</v>
      </c>
      <c r="B33" s="4" t="s">
        <v>58</v>
      </c>
      <c r="C33" s="17">
        <v>4</v>
      </c>
      <c r="D33" s="18">
        <f t="shared" si="0"/>
        <v>1</v>
      </c>
      <c r="E33" s="17">
        <v>67</v>
      </c>
      <c r="F33" s="18">
        <f t="shared" si="0"/>
        <v>1</v>
      </c>
    </row>
    <row r="34" spans="1:6">
      <c r="A34" s="4" t="s">
        <v>66</v>
      </c>
      <c r="B34" s="4" t="s">
        <v>60</v>
      </c>
      <c r="C34" s="17">
        <v>4</v>
      </c>
      <c r="D34" s="18">
        <f>C34/C32</f>
        <v>1</v>
      </c>
      <c r="E34" s="17">
        <v>67</v>
      </c>
      <c r="F34" s="18">
        <f>E34/E32</f>
        <v>1</v>
      </c>
    </row>
    <row r="35" spans="1:6">
      <c r="A35" s="2" t="s">
        <v>67</v>
      </c>
      <c r="B35" s="2" t="s">
        <v>62</v>
      </c>
      <c r="C35" s="23"/>
      <c r="D35" s="24"/>
      <c r="E35" s="24"/>
      <c r="F35" s="25"/>
    </row>
    <row r="36" spans="1:6" ht="30">
      <c r="A36" s="4" t="s">
        <v>68</v>
      </c>
      <c r="B36" s="4" t="s">
        <v>69</v>
      </c>
      <c r="C36" s="17">
        <v>0</v>
      </c>
      <c r="D36" s="18">
        <f>C36/C13</f>
        <v>0</v>
      </c>
      <c r="E36" s="17">
        <v>0</v>
      </c>
      <c r="F36" s="18">
        <f>E36/E13</f>
        <v>0</v>
      </c>
    </row>
    <row r="37" spans="1:6">
      <c r="A37" s="4" t="s">
        <v>70</v>
      </c>
      <c r="B37" s="4" t="s">
        <v>58</v>
      </c>
      <c r="C37" s="17">
        <v>0</v>
      </c>
      <c r="D37" s="18" t="e">
        <f t="shared" si="0"/>
        <v>#DIV/0!</v>
      </c>
      <c r="E37" s="17">
        <v>0</v>
      </c>
      <c r="F37" s="18" t="e">
        <f t="shared" ref="F37" si="1">E37/E36</f>
        <v>#DIV/0!</v>
      </c>
    </row>
    <row r="38" spans="1:6">
      <c r="A38" s="4" t="s">
        <v>71</v>
      </c>
      <c r="B38" s="4" t="s">
        <v>60</v>
      </c>
      <c r="C38" s="17">
        <v>0</v>
      </c>
      <c r="D38" s="18" t="e">
        <f>C38/C36</f>
        <v>#DIV/0!</v>
      </c>
      <c r="E38" s="17">
        <v>0</v>
      </c>
      <c r="F38" s="18" t="e">
        <f>E38/E36</f>
        <v>#DIV/0!</v>
      </c>
    </row>
    <row r="39" spans="1:6">
      <c r="A39" s="7" t="s">
        <v>72</v>
      </c>
      <c r="B39" s="26" t="s">
        <v>84</v>
      </c>
      <c r="C39" s="26"/>
      <c r="D39" s="26"/>
      <c r="E39" s="26"/>
      <c r="F39" s="26"/>
    </row>
    <row r="40" spans="1:6">
      <c r="A40" s="8" t="s">
        <v>73</v>
      </c>
      <c r="B40" s="9" t="s">
        <v>74</v>
      </c>
      <c r="C40" s="10"/>
      <c r="D40" s="10"/>
      <c r="E40" s="10"/>
      <c r="F40" s="10"/>
    </row>
    <row r="41" spans="1:6">
      <c r="A41" s="11"/>
      <c r="B41" s="11"/>
      <c r="C41" s="11"/>
      <c r="D41" s="11"/>
      <c r="E41" s="11"/>
      <c r="F41" s="11"/>
    </row>
    <row r="42" spans="1:6">
      <c r="B42" s="12" t="s">
        <v>75</v>
      </c>
    </row>
    <row r="43" spans="1:6">
      <c r="B43" t="s">
        <v>76</v>
      </c>
    </row>
    <row r="44" spans="1:6">
      <c r="B44" s="13" t="s">
        <v>77</v>
      </c>
    </row>
    <row r="46" spans="1:6">
      <c r="B46" t="s">
        <v>78</v>
      </c>
    </row>
    <row r="47" spans="1:6">
      <c r="B47" t="s">
        <v>85</v>
      </c>
    </row>
  </sheetData>
  <sheetProtection password="F652" sheet="1" objects="1" scenarios="1" selectLockedCells="1"/>
  <protectedRanges>
    <protectedRange password="CC3D" sqref="E36:E38" name="Диапазон18"/>
    <protectedRange password="CC3D" sqref="C35:F35" name="Диапазон16"/>
    <protectedRange password="CC3D" sqref="C32:C34" name="Диапазон14"/>
    <protectedRange password="CC3D" sqref="E28:E30" name="Диапазон12"/>
    <protectedRange password="CC3D" sqref="E22:E26" name="Диапазон10"/>
    <protectedRange password="CC3D" sqref="E19:E20" name="Диапазон8"/>
    <protectedRange password="CC3D" sqref="E14:E17" name="Диапазон6"/>
    <protectedRange password="CC3D" sqref="E8:E12" name="Диапазон4"/>
    <protectedRange password="CC3D" sqref="E5:E6" name="Диапазон2"/>
    <protectedRange password="CC3D" sqref="C5:C6" name="Диапазон1"/>
    <protectedRange password="CC3D" sqref="C8:C12" name="Диапазон3"/>
    <protectedRange password="CC3D" sqref="C14:C17" name="Диапазон5"/>
    <protectedRange password="CC3D" sqref="C19:C20" name="Диапазон7"/>
    <protectedRange password="CC3D" sqref="C22:C26" name="Диапазон9"/>
    <protectedRange password="CC3D" sqref="C28:C30" name="Диапазон11"/>
    <protectedRange password="CC3D" sqref="C31:F31" name="Диапазон13"/>
    <protectedRange password="CC3D" sqref="E32:E34" name="Диапазон15"/>
    <protectedRange password="CC3D" sqref="C36:C38" name="Диапазон17"/>
  </protectedRanges>
  <mergeCells count="8">
    <mergeCell ref="A27:F27"/>
    <mergeCell ref="C31:F31"/>
    <mergeCell ref="C35:F35"/>
    <mergeCell ref="B39:F39"/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ника</dc:creator>
  <cp:lastModifiedBy>Certified Windows</cp:lastModifiedBy>
  <cp:lastPrinted>2023-11-14T13:47:01Z</cp:lastPrinted>
  <dcterms:created xsi:type="dcterms:W3CDTF">2018-10-22T12:54:09Z</dcterms:created>
  <dcterms:modified xsi:type="dcterms:W3CDTF">2023-12-04T11:38:02Z</dcterms:modified>
</cp:coreProperties>
</file>